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755"/>
  </bookViews>
  <sheets>
    <sheet name="2016" sheetId="1" r:id="rId1"/>
  </sheets>
  <definedNames>
    <definedName name="VALIDAR" localSheetId="0">Tabla2[PERÍODO]</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9" i="1"/>
  <c r="E3"/>
  <c r="I16" l="1"/>
  <c r="F3" l="1"/>
  <c r="G9" l="1"/>
  <c r="I9" s="1"/>
  <c r="I15" s="1"/>
  <c r="I17" s="1"/>
  <c r="D19" s="1"/>
</calcChain>
</file>

<file path=xl/sharedStrings.xml><?xml version="1.0" encoding="utf-8"?>
<sst xmlns="http://schemas.openxmlformats.org/spreadsheetml/2006/main" count="32" uniqueCount="24">
  <si>
    <t xml:space="preserve">VALOR DEL SUELO </t>
  </si>
  <si>
    <t>AÑO ULT. IBI</t>
  </si>
  <si>
    <t>Fecha Venta</t>
  </si>
  <si>
    <t>Fecha Adquisición</t>
  </si>
  <si>
    <t>Años Transc.</t>
  </si>
  <si>
    <t>TABLA DE PORCENTAJES POR AÑO</t>
  </si>
  <si>
    <t>PERÍODO</t>
  </si>
  <si>
    <t>PORCENTAJE</t>
  </si>
  <si>
    <t>De 1 hasta 5 años</t>
  </si>
  <si>
    <t>Hasta 10 años</t>
  </si>
  <si>
    <t>Hasta 15 años</t>
  </si>
  <si>
    <t>Hasta 20 años</t>
  </si>
  <si>
    <t>BASE IMPONIBLE</t>
  </si>
  <si>
    <t>Base Imponible</t>
  </si>
  <si>
    <t>CUOTA TRIBUTARIA</t>
  </si>
  <si>
    <t>TABLA CUOTA</t>
  </si>
  <si>
    <t>AÑOS</t>
  </si>
  <si>
    <t>Tipo %</t>
  </si>
  <si>
    <t>Cuota</t>
  </si>
  <si>
    <t>CUOTA A PAGAR</t>
  </si>
  <si>
    <t>AÑOS EN PROPIEDAD</t>
  </si>
  <si>
    <t>Recogida de Datos del Último recibo de Contribución.</t>
  </si>
  <si>
    <t xml:space="preserve">El cálculo realizado a través de este servicio es orientativo y no será vinculante para autoliquidaciones que deban realizar los sujetos pasivos del impuesto, por lo que esta empresa no se hace responsable del uso del programa por terceros para su propia gestión.  </t>
  </si>
  <si>
    <t>CUMPLIMENTAR SOLO LOS CAMPOS DE AMARILLO FLUORESCENTE</t>
  </si>
</sst>
</file>

<file path=xl/styles.xml><?xml version="1.0" encoding="utf-8"?>
<styleSheet xmlns="http://schemas.openxmlformats.org/spreadsheetml/2006/main">
  <numFmts count="3">
    <numFmt numFmtId="43" formatCode="_-* #,##0.00\ _€_-;\-* #,##0.00\ _€_-;_-* &quot;-&quot;??\ _€_-;_-@_-"/>
    <numFmt numFmtId="164" formatCode="_-* #,##0.00\ [$€-C0A]_-;\-* #,##0.00\ [$€-C0A]_-;_-* &quot;-&quot;??\ [$€-C0A]_-;_-@_-"/>
    <numFmt numFmtId="165" formatCode="_-* #,##0\ _€_-;\-* #,##0\ _€_-;_-* &quot;-&quot;??\ _€_-;_-@_-"/>
  </numFmts>
  <fonts count="12">
    <font>
      <sz val="11"/>
      <color theme="1"/>
      <name val="Calibri"/>
      <family val="2"/>
      <scheme val="minor"/>
    </font>
    <font>
      <sz val="11"/>
      <color theme="1"/>
      <name val="Calibri"/>
      <family val="2"/>
      <scheme val="minor"/>
    </font>
    <font>
      <sz val="11"/>
      <color rgb="FFFFFF00"/>
      <name val="Calibri"/>
      <family val="2"/>
      <scheme val="minor"/>
    </font>
    <font>
      <sz val="11"/>
      <color rgb="FFFFC000"/>
      <name val="Calibri"/>
      <family val="2"/>
      <scheme val="minor"/>
    </font>
    <font>
      <sz val="11"/>
      <color theme="9" tint="-0.499984740745262"/>
      <name val="Calibri"/>
      <family val="2"/>
      <scheme val="minor"/>
    </font>
    <font>
      <sz val="8"/>
      <color theme="1"/>
      <name val="Calibri"/>
      <family val="2"/>
      <scheme val="minor"/>
    </font>
    <font>
      <sz val="8"/>
      <name val="Calibri"/>
      <family val="2"/>
      <scheme val="minor"/>
    </font>
    <font>
      <sz val="7"/>
      <color theme="1"/>
      <name val="Calibri"/>
      <family val="2"/>
      <scheme val="minor"/>
    </font>
    <font>
      <sz val="8"/>
      <color theme="2" tint="-9.9978637043366805E-2"/>
      <name val="Calibri"/>
      <family val="2"/>
      <scheme val="minor"/>
    </font>
    <font>
      <sz val="11"/>
      <name val="Calibri"/>
      <family val="2"/>
      <scheme val="minor"/>
    </font>
    <font>
      <sz val="11"/>
      <color theme="7" tint="0.59999389629810485"/>
      <name val="Calibri"/>
      <family val="2"/>
      <scheme val="minor"/>
    </font>
    <font>
      <sz val="24"/>
      <color theme="5" tint="0.59999389629810485"/>
      <name val="Calibri"/>
      <family val="2"/>
      <scheme val="minor"/>
    </font>
  </fonts>
  <fills count="11">
    <fill>
      <patternFill patternType="none"/>
    </fill>
    <fill>
      <patternFill patternType="gray125"/>
    </fill>
    <fill>
      <patternFill patternType="solid">
        <fgColor theme="7" tint="-0.249977111117893"/>
        <bgColor indexed="64"/>
      </patternFill>
    </fill>
    <fill>
      <patternFill patternType="solid">
        <fgColor rgb="FFC00000"/>
        <bgColor indexed="64"/>
      </patternFill>
    </fill>
    <fill>
      <patternFill patternType="solid">
        <fgColor theme="0"/>
        <bgColor indexed="64"/>
      </patternFill>
    </fill>
    <fill>
      <patternFill patternType="solid">
        <fgColor rgb="FF660066"/>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1"/>
        <bgColor indexed="64"/>
      </patternFill>
    </fill>
    <fill>
      <patternFill patternType="solid">
        <fgColor theme="2"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4" xfId="0" applyBorder="1" applyAlignment="1"/>
    <xf numFmtId="0" fontId="0" fillId="0" borderId="0" xfId="0" applyBorder="1"/>
    <xf numFmtId="43" fontId="0" fillId="0" borderId="9" xfId="0" applyNumberFormat="1" applyBorder="1"/>
    <xf numFmtId="0" fontId="0" fillId="0" borderId="6" xfId="0" applyBorder="1" applyAlignment="1">
      <alignment horizontal="center"/>
    </xf>
    <xf numFmtId="0" fontId="0" fillId="0" borderId="11" xfId="0" applyBorder="1"/>
    <xf numFmtId="0" fontId="0" fillId="0" borderId="0" xfId="0" applyBorder="1" applyAlignment="1"/>
    <xf numFmtId="2" fontId="0" fillId="0" borderId="0" xfId="0" applyNumberFormat="1" applyBorder="1" applyAlignment="1"/>
    <xf numFmtId="0" fontId="0" fillId="0" borderId="12" xfId="0" applyBorder="1"/>
    <xf numFmtId="164" fontId="0" fillId="0" borderId="12" xfId="0" applyNumberFormat="1" applyFill="1" applyBorder="1"/>
    <xf numFmtId="0" fontId="0" fillId="0" borderId="5" xfId="0" applyBorder="1" applyAlignment="1">
      <alignment horizontal="center"/>
    </xf>
    <xf numFmtId="10" fontId="0" fillId="0" borderId="6" xfId="2" applyNumberFormat="1" applyFont="1" applyBorder="1" applyProtection="1">
      <protection hidden="1"/>
    </xf>
    <xf numFmtId="1" fontId="2" fillId="2" borderId="0" xfId="0" applyNumberFormat="1" applyFont="1" applyFill="1" applyBorder="1" applyAlignment="1" applyProtection="1">
      <alignment horizontal="center"/>
      <protection hidden="1"/>
    </xf>
    <xf numFmtId="0" fontId="5" fillId="0" borderId="0" xfId="0" applyFont="1" applyBorder="1" applyAlignment="1"/>
    <xf numFmtId="2" fontId="5" fillId="0" borderId="0" xfId="0" applyNumberFormat="1" applyFont="1" applyBorder="1" applyAlignment="1"/>
    <xf numFmtId="0" fontId="5" fillId="0" borderId="0" xfId="0" applyFont="1" applyBorder="1"/>
    <xf numFmtId="164" fontId="5" fillId="0" borderId="5" xfId="0" applyNumberFormat="1" applyFont="1" applyBorder="1"/>
    <xf numFmtId="10" fontId="5" fillId="0" borderId="5" xfId="2" applyNumberFormat="1" applyFont="1" applyBorder="1" applyProtection="1">
      <protection hidden="1"/>
    </xf>
    <xf numFmtId="164" fontId="6" fillId="4" borderId="5" xfId="0" applyNumberFormat="1" applyFont="1" applyFill="1" applyBorder="1" applyProtection="1">
      <protection hidden="1"/>
    </xf>
    <xf numFmtId="0" fontId="5" fillId="0" borderId="11" xfId="0" applyFont="1" applyBorder="1"/>
    <xf numFmtId="10" fontId="5" fillId="0" borderId="0" xfId="2" applyNumberFormat="1" applyFont="1" applyBorder="1"/>
    <xf numFmtId="164" fontId="0" fillId="8" borderId="11" xfId="0" applyNumberFormat="1" applyFill="1" applyBorder="1" applyProtection="1">
      <protection locked="0"/>
    </xf>
    <xf numFmtId="14" fontId="0" fillId="8" borderId="0" xfId="0" applyNumberFormat="1" applyFill="1" applyBorder="1" applyProtection="1">
      <protection locked="0"/>
    </xf>
    <xf numFmtId="14" fontId="0" fillId="8" borderId="0" xfId="0" applyNumberFormat="1" applyFill="1" applyBorder="1" applyProtection="1"/>
    <xf numFmtId="0" fontId="0" fillId="8" borderId="0" xfId="0" applyFill="1" applyBorder="1" applyProtection="1">
      <protection locked="0"/>
    </xf>
    <xf numFmtId="165" fontId="0" fillId="8" borderId="0" xfId="1" applyNumberFormat="1" applyFont="1" applyFill="1" applyBorder="1" applyProtection="1">
      <protection locked="0"/>
    </xf>
    <xf numFmtId="0" fontId="8" fillId="0" borderId="0" xfId="0" applyFont="1" applyBorder="1" applyProtection="1">
      <protection hidden="1"/>
    </xf>
    <xf numFmtId="0" fontId="9" fillId="0" borderId="0" xfId="0" applyFont="1" applyFill="1" applyBorder="1" applyAlignment="1"/>
    <xf numFmtId="2" fontId="5" fillId="0" borderId="0" xfId="2" applyNumberFormat="1" applyFont="1" applyBorder="1"/>
    <xf numFmtId="164" fontId="5" fillId="0" borderId="1" xfId="0" applyNumberFormat="1" applyFont="1" applyBorder="1" applyProtection="1">
      <protection hidden="1"/>
    </xf>
    <xf numFmtId="0" fontId="0" fillId="0" borderId="0" xfId="0" applyFill="1" applyBorder="1" applyAlignment="1">
      <alignment vertical="top" readingOrder="1"/>
    </xf>
    <xf numFmtId="0" fontId="5" fillId="0" borderId="4" xfId="0" applyFont="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8" borderId="1"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4" fillId="7" borderId="1"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7" fillId="0" borderId="11" xfId="0" applyFont="1" applyBorder="1" applyAlignment="1">
      <alignment horizontal="center" wrapText="1"/>
    </xf>
    <xf numFmtId="0" fontId="7" fillId="0" borderId="0" xfId="0" applyFont="1" applyBorder="1" applyAlignment="1">
      <alignment horizontal="center" wrapText="1"/>
    </xf>
    <xf numFmtId="0" fontId="7" fillId="0" borderId="12"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6" xfId="0" applyFont="1" applyBorder="1" applyAlignment="1">
      <alignment horizontal="center" wrapText="1"/>
    </xf>
    <xf numFmtId="0" fontId="10" fillId="9" borderId="11" xfId="0" applyFont="1" applyFill="1" applyBorder="1" applyAlignment="1">
      <alignment horizontal="center"/>
    </xf>
    <xf numFmtId="0" fontId="0" fillId="9" borderId="0" xfId="0" applyFill="1" applyBorder="1" applyAlignment="1">
      <alignment horizontal="center"/>
    </xf>
    <xf numFmtId="0" fontId="0" fillId="10" borderId="0" xfId="0" applyFill="1" applyBorder="1" applyAlignment="1">
      <alignment horizontal="center"/>
    </xf>
    <xf numFmtId="164"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cellXfs>
  <cellStyles count="3">
    <cellStyle name="Millares" xfId="1" builtinId="3"/>
    <cellStyle name="Normal" xfId="0" builtinId="0"/>
    <cellStyle name="Porcentual" xfId="2" builtinId="5"/>
  </cellStyles>
  <dxfs count="9">
    <dxf>
      <font>
        <b val="0"/>
        <i val="0"/>
        <strike val="0"/>
        <condense val="0"/>
        <extend val="0"/>
        <outline val="0"/>
        <shadow val="0"/>
        <u val="none"/>
        <vertAlign val="baseline"/>
        <sz val="8"/>
        <color theme="1"/>
        <name val="Calibri"/>
        <scheme val="minor"/>
      </font>
      <numFmt numFmtId="14" formatCode="0.00%"/>
    </dxf>
    <dxf>
      <font>
        <strike val="0"/>
        <outline val="0"/>
        <shadow val="0"/>
        <u val="none"/>
        <vertAlign val="baseline"/>
        <sz val="8"/>
        <color theme="1"/>
        <name val="Calibri"/>
        <scheme val="minor"/>
      </font>
    </dxf>
    <dxf>
      <border outline="0">
        <top style="thin">
          <color indexed="64"/>
        </top>
      </border>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numFmt numFmtId="2" formatCode="0.00"/>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alignment horizontal="general" vertical="bottom" textRotation="0" wrapText="0" indent="0" relativeIndent="255" justifyLastLine="0" shrinkToFit="0" readingOrder="0"/>
    </dxf>
  </dxfs>
  <tableStyles count="0" defaultTableStyle="TableStyleMedium2" defaultPivotStyle="PivotStyleLight16"/>
  <colors>
    <mruColors>
      <color rgb="FF00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a2" displayName="Tabla2" ref="H2:I6" totalsRowShown="0" headerRowDxfId="8" dataDxfId="7">
  <autoFilter ref="H2:I6"/>
  <tableColumns count="2">
    <tableColumn id="1" name="PERÍODO" dataDxfId="6"/>
    <tableColumn id="2" name="PORCENTAJE" dataDxfId="5"/>
  </tableColumns>
  <tableStyleInfo name="TableStyleDark1" showFirstColumn="0" showLastColumn="0" showRowStripes="1" showColumnStripes="0"/>
</table>
</file>

<file path=xl/tables/table2.xml><?xml version="1.0" encoding="utf-8"?>
<table xmlns="http://schemas.openxmlformats.org/spreadsheetml/2006/main" id="1" name="Tabla1" displayName="Tabla1" ref="A15:B19" totalsRowShown="0" headerRowDxfId="4" dataDxfId="3" tableBorderDxfId="2">
  <autoFilter ref="A15:B19"/>
  <tableColumns count="2">
    <tableColumn id="1" name="AÑOS" dataDxfId="1"/>
    <tableColumn id="2" name="PORCENTAJE" dataDxfId="0"/>
  </tableColumns>
  <tableStyleInfo name="TableStyleDark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image" Target="../media/image1.jpeg"/><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J22"/>
  <sheetViews>
    <sheetView tabSelected="1" view="pageLayout" topLeftCell="A16" zoomScale="90" zoomScaleNormal="100" zoomScalePageLayoutView="90" workbookViewId="0">
      <selection activeCell="E14" sqref="E14"/>
    </sheetView>
  </sheetViews>
  <sheetFormatPr baseColWidth="10" defaultRowHeight="15"/>
  <cols>
    <col min="1" max="1" width="14.28515625" customWidth="1"/>
    <col min="2" max="2" width="10.85546875" customWidth="1"/>
    <col min="4" max="4" width="17.140625" bestFit="1" customWidth="1"/>
    <col min="5" max="5" width="16.140625" bestFit="1" customWidth="1"/>
    <col min="6" max="6" width="12" bestFit="1" customWidth="1"/>
    <col min="7" max="7" width="16.140625" bestFit="1" customWidth="1"/>
    <col min="8" max="8" width="14.42578125" customWidth="1"/>
    <col min="9" max="9" width="12.140625" customWidth="1"/>
  </cols>
  <sheetData>
    <row r="1" spans="1:10">
      <c r="A1" s="42" t="s">
        <v>21</v>
      </c>
      <c r="B1" s="43"/>
      <c r="C1" s="43"/>
      <c r="D1" s="43"/>
      <c r="E1" s="43"/>
      <c r="F1" s="43"/>
      <c r="G1" s="44"/>
      <c r="H1" s="31" t="s">
        <v>5</v>
      </c>
      <c r="I1" s="31"/>
      <c r="J1" s="30"/>
    </row>
    <row r="2" spans="1:10">
      <c r="A2" s="5" t="s">
        <v>0</v>
      </c>
      <c r="B2" s="2" t="s">
        <v>1</v>
      </c>
      <c r="C2" s="2"/>
      <c r="D2" s="2" t="s">
        <v>3</v>
      </c>
      <c r="E2" s="2" t="s">
        <v>2</v>
      </c>
      <c r="F2" s="6" t="s">
        <v>4</v>
      </c>
      <c r="G2" s="6"/>
      <c r="H2" s="13" t="s">
        <v>6</v>
      </c>
      <c r="I2" s="13" t="s">
        <v>7</v>
      </c>
      <c r="J2" s="30"/>
    </row>
    <row r="3" spans="1:10">
      <c r="A3" s="21">
        <v>16519.099999999999</v>
      </c>
      <c r="B3" s="25">
        <v>2016</v>
      </c>
      <c r="C3" s="2"/>
      <c r="D3" s="22">
        <v>42319</v>
      </c>
      <c r="E3" s="23">
        <f ca="1">TODAY()</f>
        <v>42797</v>
      </c>
      <c r="F3" s="12">
        <f ca="1">DATEDIF(D3,E3,"Y")</f>
        <v>1</v>
      </c>
      <c r="G3" s="7"/>
      <c r="H3" s="14" t="s">
        <v>8</v>
      </c>
      <c r="I3" s="28">
        <v>3.51</v>
      </c>
      <c r="J3" s="30"/>
    </row>
    <row r="4" spans="1:10">
      <c r="A4" s="5"/>
      <c r="B4" s="2"/>
      <c r="C4" s="2"/>
      <c r="D4" s="2"/>
      <c r="E4" s="2"/>
      <c r="F4" s="2"/>
      <c r="G4" s="2"/>
      <c r="H4" s="15" t="s">
        <v>9</v>
      </c>
      <c r="I4" s="28">
        <v>3.21</v>
      </c>
      <c r="J4" s="30"/>
    </row>
    <row r="5" spans="1:10">
      <c r="A5" s="51" t="s">
        <v>23</v>
      </c>
      <c r="B5" s="52"/>
      <c r="C5" s="52"/>
      <c r="D5" s="52"/>
      <c r="E5" s="27"/>
      <c r="F5" s="27"/>
      <c r="G5" s="27"/>
      <c r="H5" s="15" t="s">
        <v>10</v>
      </c>
      <c r="I5" s="28">
        <v>3.01</v>
      </c>
      <c r="J5" s="30"/>
    </row>
    <row r="6" spans="1:10">
      <c r="A6" s="5"/>
      <c r="B6" s="2"/>
      <c r="C6" s="2"/>
      <c r="D6" s="2"/>
      <c r="E6" s="2"/>
      <c r="F6" s="2"/>
      <c r="G6" s="2"/>
      <c r="H6" s="15" t="s">
        <v>11</v>
      </c>
      <c r="I6" s="28">
        <v>2.96</v>
      </c>
      <c r="J6" s="30"/>
    </row>
    <row r="7" spans="1:10">
      <c r="A7" s="32" t="s">
        <v>12</v>
      </c>
      <c r="B7" s="33"/>
      <c r="C7" s="33"/>
      <c r="D7" s="33"/>
      <c r="E7" s="33"/>
      <c r="F7" s="33"/>
      <c r="G7" s="33"/>
      <c r="H7" s="33"/>
      <c r="I7" s="33"/>
      <c r="J7" s="30"/>
    </row>
    <row r="8" spans="1:10">
      <c r="A8" s="5"/>
      <c r="B8" s="2"/>
      <c r="C8" s="2"/>
      <c r="D8" s="2"/>
      <c r="E8" s="34" t="s">
        <v>20</v>
      </c>
      <c r="F8" s="35"/>
      <c r="G8" s="36"/>
      <c r="H8" s="1"/>
      <c r="I8" s="2"/>
      <c r="J8" s="30"/>
    </row>
    <row r="9" spans="1:10">
      <c r="A9" s="5"/>
      <c r="B9" s="2"/>
      <c r="C9" s="2"/>
      <c r="D9" s="26">
        <f>VLOOKUP(E9,Tabla2[],2,FALSE)</f>
        <v>3.51</v>
      </c>
      <c r="E9" s="40" t="s">
        <v>8</v>
      </c>
      <c r="F9" s="41"/>
      <c r="G9" s="11">
        <f ca="1">IF(F3&gt;20,D9*20,D9*F3)/100</f>
        <v>3.5099999999999999E-2</v>
      </c>
      <c r="H9" s="3" t="s">
        <v>12</v>
      </c>
      <c r="I9" s="29">
        <f ca="1">A3*G9</f>
        <v>579.82040999999992</v>
      </c>
      <c r="J9" s="30"/>
    </row>
    <row r="10" spans="1:10">
      <c r="A10" s="5"/>
      <c r="B10" s="2"/>
      <c r="C10" s="2"/>
      <c r="D10" s="2"/>
      <c r="E10" s="2"/>
      <c r="F10" s="2"/>
      <c r="G10" s="2"/>
      <c r="H10" s="2"/>
      <c r="I10" s="8"/>
    </row>
    <row r="11" spans="1:10">
      <c r="A11" s="5"/>
      <c r="B11" s="2"/>
      <c r="C11" s="2"/>
      <c r="D11" s="2"/>
      <c r="E11" s="2"/>
      <c r="F11" s="2"/>
      <c r="G11" s="2"/>
      <c r="H11" s="2"/>
      <c r="I11" s="9"/>
    </row>
    <row r="12" spans="1:10">
      <c r="A12" s="5"/>
      <c r="B12" s="2"/>
      <c r="C12" s="2"/>
      <c r="D12" s="2"/>
      <c r="E12" s="2"/>
      <c r="F12" s="2"/>
      <c r="G12" s="2"/>
      <c r="H12" s="2"/>
      <c r="I12" s="8"/>
    </row>
    <row r="13" spans="1:10">
      <c r="A13" s="37" t="s">
        <v>14</v>
      </c>
      <c r="B13" s="38"/>
      <c r="C13" s="38"/>
      <c r="D13" s="38"/>
      <c r="E13" s="38"/>
      <c r="F13" s="38"/>
      <c r="G13" s="38"/>
      <c r="H13" s="38"/>
      <c r="I13" s="39"/>
    </row>
    <row r="14" spans="1:10">
      <c r="A14" s="56" t="s">
        <v>15</v>
      </c>
      <c r="B14" s="57"/>
      <c r="C14" s="2"/>
      <c r="D14" s="2"/>
      <c r="E14" s="2"/>
      <c r="F14" s="2"/>
      <c r="G14" s="2"/>
      <c r="H14" s="2"/>
      <c r="I14" s="8"/>
    </row>
    <row r="15" spans="1:10">
      <c r="A15" s="19" t="s">
        <v>16</v>
      </c>
      <c r="B15" s="15" t="s">
        <v>7</v>
      </c>
      <c r="C15" s="2"/>
      <c r="D15" s="2"/>
      <c r="E15" s="2"/>
      <c r="F15" s="2"/>
      <c r="G15" s="2"/>
      <c r="H15" s="4" t="s">
        <v>13</v>
      </c>
      <c r="I15" s="16">
        <f ca="1">I9</f>
        <v>579.82040999999992</v>
      </c>
    </row>
    <row r="16" spans="1:10">
      <c r="A16" s="19" t="s">
        <v>8</v>
      </c>
      <c r="B16" s="20">
        <v>0.29670000000000002</v>
      </c>
      <c r="C16" s="2"/>
      <c r="D16" s="2"/>
      <c r="E16" s="2"/>
      <c r="F16" s="2"/>
      <c r="G16" s="24" t="s">
        <v>8</v>
      </c>
      <c r="H16" s="10" t="s">
        <v>17</v>
      </c>
      <c r="I16" s="17">
        <f>VLOOKUP(G16,Tabla1[],2,FALSE)</f>
        <v>0.29670000000000002</v>
      </c>
    </row>
    <row r="17" spans="1:9">
      <c r="A17" s="19" t="s">
        <v>9</v>
      </c>
      <c r="B17" s="20">
        <v>0.28100000000000003</v>
      </c>
      <c r="C17" s="2"/>
      <c r="D17" s="2"/>
      <c r="E17" s="2"/>
      <c r="F17" s="2"/>
      <c r="G17" s="2"/>
      <c r="H17" s="10" t="s">
        <v>18</v>
      </c>
      <c r="I17" s="18">
        <f ca="1">I15*I16</f>
        <v>172.03271564699997</v>
      </c>
    </row>
    <row r="18" spans="1:9">
      <c r="A18" s="19" t="s">
        <v>10</v>
      </c>
      <c r="B18" s="20">
        <v>0.27110000000000001</v>
      </c>
      <c r="C18" s="2"/>
      <c r="D18" s="53" t="s">
        <v>19</v>
      </c>
      <c r="E18" s="53"/>
      <c r="F18" s="2"/>
      <c r="G18" s="2"/>
      <c r="H18" s="2"/>
      <c r="I18" s="8"/>
    </row>
    <row r="19" spans="1:9">
      <c r="A19" s="19" t="s">
        <v>11</v>
      </c>
      <c r="B19" s="20">
        <v>0.27110000000000001</v>
      </c>
      <c r="C19" s="2"/>
      <c r="D19" s="54">
        <f ca="1">I17</f>
        <v>172.03271564699997</v>
      </c>
      <c r="E19" s="55"/>
      <c r="F19" s="2"/>
      <c r="G19" s="2"/>
      <c r="H19" s="2"/>
      <c r="I19" s="8"/>
    </row>
    <row r="20" spans="1:9">
      <c r="A20" s="5"/>
      <c r="B20" s="2"/>
      <c r="C20" s="2"/>
      <c r="D20" s="55"/>
      <c r="E20" s="55"/>
      <c r="F20" s="2"/>
      <c r="G20" s="2"/>
      <c r="H20" s="2"/>
      <c r="I20" s="8"/>
    </row>
    <row r="21" spans="1:9">
      <c r="A21" s="45" t="s">
        <v>22</v>
      </c>
      <c r="B21" s="46"/>
      <c r="C21" s="46"/>
      <c r="D21" s="46"/>
      <c r="E21" s="46"/>
      <c r="F21" s="46"/>
      <c r="G21" s="46"/>
      <c r="H21" s="46"/>
      <c r="I21" s="47"/>
    </row>
    <row r="22" spans="1:9">
      <c r="A22" s="48"/>
      <c r="B22" s="49"/>
      <c r="C22" s="49"/>
      <c r="D22" s="49"/>
      <c r="E22" s="49"/>
      <c r="F22" s="49"/>
      <c r="G22" s="49"/>
      <c r="H22" s="49"/>
      <c r="I22" s="50"/>
    </row>
  </sheetData>
  <sheetProtection password="DA8F" sheet="1" objects="1" scenarios="1"/>
  <mergeCells count="11">
    <mergeCell ref="A21:I22"/>
    <mergeCell ref="A5:D5"/>
    <mergeCell ref="D18:E18"/>
    <mergeCell ref="D19:E20"/>
    <mergeCell ref="A14:B14"/>
    <mergeCell ref="H1:I1"/>
    <mergeCell ref="A7:I7"/>
    <mergeCell ref="E8:G8"/>
    <mergeCell ref="A13:I13"/>
    <mergeCell ref="E9:F9"/>
    <mergeCell ref="A1:G1"/>
  </mergeCells>
  <dataValidations count="2">
    <dataValidation type="list" allowBlank="1" showInputMessage="1" showErrorMessage="1" sqref="E9">
      <formula1>$H$3:$H$6</formula1>
    </dataValidation>
    <dataValidation type="list" allowBlank="1" showInputMessage="1" showErrorMessage="1" prompt="Establecer cuota" sqref="G16">
      <formula1>$A$16:$A$19</formula1>
    </dataValidation>
  </dataValidations>
  <printOptions horizontalCentered="1"/>
  <pageMargins left="0" right="0" top="0.59055118110236227" bottom="0.39370078740157483" header="0.31496062992125984" footer="0.31496062992125984"/>
  <pageSetup paperSize="9" orientation="landscape" r:id="rId1"/>
  <headerFooter scaleWithDoc="0" alignWithMargins="0">
    <oddHeader xml:space="preserve">&amp;L&amp;"-,Negrita"&amp;10&amp;K000066PLUSVALÍA MUNICIPAL 2.016&amp;C&amp;"Modern No. 20,Normal"&amp;U&amp;K002060CALCULO DEL IMPUESTO SOBRE EL INCREMENTO DEL VALOR DEL SUELO URBANO&amp;R&amp;K000066Andújar       </oddHeader>
  </headerFooter>
  <picture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2016</vt:lpstr>
      <vt:lpstr>'2016'!VALIDAR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cp:lastPrinted>2017-03-02T19:06:15Z</cp:lastPrinted>
  <dcterms:created xsi:type="dcterms:W3CDTF">2017-01-23T10:47:20Z</dcterms:created>
  <dcterms:modified xsi:type="dcterms:W3CDTF">2017-03-03T09:36:37Z</dcterms:modified>
</cp:coreProperties>
</file>